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 defaultThemeVersion="124226"/>
  <bookViews>
    <workbookView xWindow="480" yWindow="60" windowWidth="11340" windowHeight="9120"/>
  </bookViews>
  <sheets>
    <sheet name="Tabela" sheetId="1" r:id="rId1"/>
    <sheet name="Grafico de Velocidade" sheetId="7" r:id="rId2"/>
  </sheets>
  <definedNames>
    <definedName name="_xlnm._FilterDatabase" localSheetId="0" hidden="1">Tabela!$A$15:$J$24</definedName>
  </definedNames>
  <calcPr calcId="124519"/>
</workbook>
</file>

<file path=xl/calcChain.xml><?xml version="1.0" encoding="utf-8"?>
<calcChain xmlns="http://schemas.openxmlformats.org/spreadsheetml/2006/main">
  <c r="F22" i="1"/>
  <c r="F21"/>
  <c r="F20"/>
  <c r="F19"/>
  <c r="F18"/>
  <c r="J24"/>
  <c r="J23"/>
  <c r="I22"/>
  <c r="I21"/>
  <c r="I20"/>
  <c r="I19"/>
  <c r="I18"/>
  <c r="D22"/>
  <c r="D21"/>
  <c r="D20"/>
  <c r="D19"/>
  <c r="D18"/>
  <c r="C24"/>
  <c r="B24" s="1"/>
  <c r="C23"/>
  <c r="B22"/>
  <c r="B23" s="1"/>
  <c r="B21"/>
  <c r="B20"/>
  <c r="B19"/>
  <c r="B18"/>
  <c r="I7"/>
  <c r="E36"/>
  <c r="E31"/>
  <c r="E35"/>
  <c r="E33"/>
  <c r="G24"/>
  <c r="F24" s="1"/>
  <c r="G23"/>
  <c r="F23" s="1"/>
  <c r="E24"/>
  <c r="D24" s="1"/>
  <c r="E23"/>
  <c r="D23" s="1"/>
  <c r="I23" l="1"/>
  <c r="I24"/>
</calcChain>
</file>

<file path=xl/sharedStrings.xml><?xml version="1.0" encoding="utf-8"?>
<sst xmlns="http://schemas.openxmlformats.org/spreadsheetml/2006/main" count="42" uniqueCount="34">
  <si>
    <t>Tabela de Relação do Cambio</t>
  </si>
  <si>
    <t>Insira abaixo a Relação do Cambio</t>
  </si>
  <si>
    <t>1ª</t>
  </si>
  <si>
    <t>2ª</t>
  </si>
  <si>
    <t>3ª</t>
  </si>
  <si>
    <t>4ª</t>
  </si>
  <si>
    <t>5ª</t>
  </si>
  <si>
    <t>6ª</t>
  </si>
  <si>
    <t>7ª</t>
  </si>
  <si>
    <t>Insira a Relação do Diferencial</t>
  </si>
  <si>
    <t>Relação:</t>
  </si>
  <si>
    <t xml:space="preserve">Insira a Relação da Reduzida </t>
  </si>
  <si>
    <t>Reduzida:</t>
  </si>
  <si>
    <t>Insira o Tamanho do Pneu em Polegadas</t>
  </si>
  <si>
    <t>Rotação:</t>
  </si>
  <si>
    <t>Velocidade Reduzida</t>
  </si>
  <si>
    <t xml:space="preserve">Velocidade </t>
  </si>
  <si>
    <t>Diâmetro:</t>
  </si>
  <si>
    <t>Insira a Rotação Máxima do Motor</t>
  </si>
  <si>
    <t>Tabela do tamanha do motor</t>
  </si>
  <si>
    <t>Tamanho por Cilindro em cm³ :</t>
  </si>
  <si>
    <t>Numero de cilindros:</t>
  </si>
  <si>
    <t>Tamanho total em cm³:</t>
  </si>
  <si>
    <t>Diametro em cm:</t>
  </si>
  <si>
    <t>Curso em cm:</t>
  </si>
  <si>
    <t>Taxa de coomprensão:</t>
  </si>
  <si>
    <t>Tamanho da camara de combustão:</t>
  </si>
  <si>
    <t xml:space="preserve">Tamanho ideal da biela em cm: </t>
  </si>
  <si>
    <r>
      <t xml:space="preserve">Só modificar os Valores em </t>
    </r>
    <r>
      <rPr>
        <sz val="10"/>
        <color indexed="12"/>
        <rFont val="Arial"/>
        <family val="2"/>
      </rPr>
      <t>Azul</t>
    </r>
    <r>
      <rPr>
        <sz val="10"/>
        <rFont val="Arial"/>
        <family val="2"/>
      </rPr>
      <t>.</t>
    </r>
  </si>
  <si>
    <t>Tabela de Velocidade Máxima de cada Marcha e Velocidade de Torque Máximo "Km/h"</t>
  </si>
  <si>
    <t>Insira a Rotação deTorque Máximo do Motor</t>
  </si>
  <si>
    <t>Torque Reduzida</t>
  </si>
  <si>
    <t>Torque</t>
  </si>
  <si>
    <t>11x45</t>
  </si>
</sst>
</file>

<file path=xl/styles.xml><?xml version="1.0" encoding="utf-8"?>
<styleSheet xmlns="http://schemas.openxmlformats.org/spreadsheetml/2006/main">
  <numFmts count="4">
    <numFmt numFmtId="44" formatCode="_(&quot;R$ &quot;* #,##0.00_);_(&quot;R$ &quot;* \(#,##0.00\);_(&quot;R$ &quot;* &quot;-&quot;??_);_(@_)"/>
    <numFmt numFmtId="43" formatCode="_(* #,##0.00_);_(* \(#,##0.00\);_(* &quot;-&quot;??_);_(@_)"/>
    <numFmt numFmtId="164" formatCode="#,##0.000"/>
    <numFmt numFmtId="165" formatCode="0.000"/>
  </numFmts>
  <fonts count="7">
    <font>
      <sz val="10"/>
      <name val="Arial"/>
    </font>
    <font>
      <sz val="8"/>
      <name val="Arial"/>
    </font>
    <font>
      <sz val="10"/>
      <color indexed="12"/>
      <name val="Arial"/>
    </font>
    <font>
      <sz val="10"/>
      <color indexed="8"/>
      <name val="Arial"/>
    </font>
    <font>
      <sz val="10"/>
      <color indexed="12"/>
      <name val="Arial"/>
      <family val="2"/>
    </font>
    <font>
      <sz val="10"/>
      <name val="Arial"/>
      <family val="2"/>
    </font>
    <font>
      <b/>
      <i/>
      <sz val="9"/>
      <color indexed="23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 applyBorder="1" applyAlignment="1">
      <alignment horizontal="center"/>
    </xf>
    <xf numFmtId="0" fontId="3" fillId="0" borderId="0" xfId="0" applyFont="1"/>
    <xf numFmtId="0" fontId="0" fillId="0" borderId="0" xfId="0" applyProtection="1">
      <protection hidden="1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44" fontId="0" fillId="0" borderId="0" xfId="0" applyNumberFormat="1" applyFill="1" applyBorder="1" applyAlignment="1"/>
    <xf numFmtId="43" fontId="0" fillId="0" borderId="0" xfId="0" applyNumberFormat="1" applyFill="1" applyBorder="1" applyAlignment="1"/>
    <xf numFmtId="0" fontId="6" fillId="0" borderId="1" xfId="0" applyFont="1" applyFill="1" applyBorder="1" applyAlignment="1">
      <alignment horizontal="right"/>
    </xf>
    <xf numFmtId="2" fontId="0" fillId="0" borderId="0" xfId="0" applyNumberFormat="1" applyFill="1" applyBorder="1" applyAlignment="1" applyProtection="1">
      <protection hidden="1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43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44" fontId="0" fillId="0" borderId="0" xfId="0" applyNumberForma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Velocidade Por Marcha</a:t>
            </a:r>
          </a:p>
        </c:rich>
      </c:tx>
      <c:layout>
        <c:manualLayout>
          <c:xMode val="edge"/>
          <c:yMode val="edge"/>
          <c:x val="0.41317991631799178"/>
          <c:y val="2.02360876897133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188284518828453"/>
          <c:y val="0.12310286677908946"/>
          <c:w val="0.6171548117154817"/>
          <c:h val="0.63069139966273224"/>
        </c:manualLayout>
      </c:layout>
      <c:lineChart>
        <c:grouping val="standard"/>
        <c:ser>
          <c:idx val="0"/>
          <c:order val="0"/>
          <c:tx>
            <c:v>Velocidade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Tabela!$A$17:$A$22</c:f>
              <c:strCache>
                <c:ptCount val="6"/>
                <c:pt idx="1">
                  <c:v>1ª</c:v>
                </c:pt>
                <c:pt idx="2">
                  <c:v>2ª</c:v>
                </c:pt>
                <c:pt idx="3">
                  <c:v>3ª</c:v>
                </c:pt>
                <c:pt idx="4">
                  <c:v>4ª</c:v>
                </c:pt>
                <c:pt idx="5">
                  <c:v>5ª</c:v>
                </c:pt>
              </c:strCache>
            </c:strRef>
          </c:cat>
          <c:val>
            <c:numRef>
              <c:f>Tabela!$B$17:$B$22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21.655062963061106</c:v>
                </c:pt>
                <c:pt idx="2">
                  <c:v>40.439189548443665</c:v>
                </c:pt>
                <c:pt idx="3">
                  <c:v>70.236487110454775</c:v>
                </c:pt>
                <c:pt idx="4">
                  <c:v>106.75946040789125</c:v>
                </c:pt>
                <c:pt idx="5">
                  <c:v>124.13890745103635</c:v>
                </c:pt>
              </c:numCache>
            </c:numRef>
          </c:val>
        </c:ser>
        <c:ser>
          <c:idx val="1"/>
          <c:order val="1"/>
          <c:tx>
            <c:v>Potencia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Tabela!$A$17:$A$22</c:f>
              <c:strCache>
                <c:ptCount val="6"/>
                <c:pt idx="1">
                  <c:v>1ª</c:v>
                </c:pt>
                <c:pt idx="2">
                  <c:v>2ª</c:v>
                </c:pt>
                <c:pt idx="3">
                  <c:v>3ª</c:v>
                </c:pt>
                <c:pt idx="4">
                  <c:v>4ª</c:v>
                </c:pt>
                <c:pt idx="5">
                  <c:v>5ª</c:v>
                </c:pt>
              </c:strCache>
            </c:strRef>
          </c:cat>
          <c:val>
            <c:numRef>
              <c:f>Tabela!$D$17:$D$22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22.557357253188655</c:v>
                </c:pt>
                <c:pt idx="2">
                  <c:v>42.124155779628815</c:v>
                </c:pt>
                <c:pt idx="3">
                  <c:v>73.163007406723736</c:v>
                </c:pt>
                <c:pt idx="4">
                  <c:v>111.20777125822006</c:v>
                </c:pt>
                <c:pt idx="5">
                  <c:v>129.31136192816285</c:v>
                </c:pt>
              </c:numCache>
            </c:numRef>
          </c:val>
        </c:ser>
        <c:ser>
          <c:idx val="2"/>
          <c:order val="2"/>
          <c:tx>
            <c:v>Velocidade Reduzida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Tabela!$A$17:$A$22</c:f>
              <c:strCache>
                <c:ptCount val="6"/>
                <c:pt idx="1">
                  <c:v>1ª</c:v>
                </c:pt>
                <c:pt idx="2">
                  <c:v>2ª</c:v>
                </c:pt>
                <c:pt idx="3">
                  <c:v>3ª</c:v>
                </c:pt>
                <c:pt idx="4">
                  <c:v>4ª</c:v>
                </c:pt>
                <c:pt idx="5">
                  <c:v>5ª</c:v>
                </c:pt>
              </c:strCache>
            </c:strRef>
          </c:cat>
          <c:val>
            <c:numRef>
              <c:f>Tabela!$F$17:$F$22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10.881941187467891</c:v>
                </c:pt>
                <c:pt idx="2">
                  <c:v>20.321200778112388</c:v>
                </c:pt>
                <c:pt idx="3">
                  <c:v>35.294717140932043</c:v>
                </c:pt>
                <c:pt idx="4">
                  <c:v>53.647970054216707</c:v>
                </c:pt>
                <c:pt idx="5">
                  <c:v>62.381360528158964</c:v>
                </c:pt>
              </c:numCache>
            </c:numRef>
          </c:val>
        </c:ser>
        <c:ser>
          <c:idx val="3"/>
          <c:order val="3"/>
          <c:tx>
            <c:v>Potencia Reduzida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strRef>
              <c:f>Tabela!$A$17:$A$22</c:f>
              <c:strCache>
                <c:ptCount val="6"/>
                <c:pt idx="1">
                  <c:v>1ª</c:v>
                </c:pt>
                <c:pt idx="2">
                  <c:v>2ª</c:v>
                </c:pt>
                <c:pt idx="3">
                  <c:v>3ª</c:v>
                </c:pt>
                <c:pt idx="4">
                  <c:v>4ª</c:v>
                </c:pt>
                <c:pt idx="5">
                  <c:v>5ª</c:v>
                </c:pt>
              </c:strCache>
            </c:strRef>
          </c:cat>
          <c:val>
            <c:numRef>
              <c:f>Tabela!$I$17:$I$22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11.335355403612388</c:v>
                </c:pt>
                <c:pt idx="2">
                  <c:v>21.167917477200405</c:v>
                </c:pt>
                <c:pt idx="3">
                  <c:v>36.76533035513755</c:v>
                </c:pt>
                <c:pt idx="4">
                  <c:v>55.883302139809075</c:v>
                </c:pt>
                <c:pt idx="5">
                  <c:v>64.980583883498923</c:v>
                </c:pt>
              </c:numCache>
            </c:numRef>
          </c:val>
        </c:ser>
        <c:marker val="1"/>
        <c:axId val="67044096"/>
        <c:axId val="67046400"/>
      </c:lineChart>
      <c:catAx>
        <c:axId val="670440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Marcha</a:t>
                </a:r>
              </a:p>
            </c:rich>
          </c:tx>
          <c:layout>
            <c:manualLayout>
              <c:xMode val="edge"/>
              <c:yMode val="edge"/>
              <c:x val="0.48430962343096251"/>
              <c:y val="0.9426644182124792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67046400"/>
        <c:crosses val="autoZero"/>
        <c:auto val="1"/>
        <c:lblAlgn val="ctr"/>
        <c:lblOffset val="100"/>
        <c:tickMarkSkip val="1"/>
      </c:catAx>
      <c:valAx>
        <c:axId val="670464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Km/h</a:t>
                </a:r>
              </a:p>
            </c:rich>
          </c:tx>
          <c:layout>
            <c:manualLayout>
              <c:xMode val="edge"/>
              <c:yMode val="edge"/>
              <c:x val="1.1506276150627617E-2"/>
              <c:y val="0.408094435075885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6704409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054393305439378"/>
          <c:y val="0.3676222596964589"/>
          <c:w val="0.16527196652719675"/>
          <c:h val="0.1433389544688027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áf1"/>
  <sheetViews>
    <sheetView workbookViewId="0" zoomToFit="1"/>
  </sheetViews>
  <pageMargins left="0.78740157499999996" right="0.78740157499999996" top="0.984251969" bottom="0.984251969" header="0.49212598499999999" footer="0.49212598499999999"/>
  <headerFooter alignWithMargins="0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10</xdr:col>
      <xdr:colOff>0</xdr:colOff>
      <xdr:row>23</xdr:row>
      <xdr:rowOff>0</xdr:rowOff>
    </xdr:to>
    <xdr:sp macro="" textlink="">
      <xdr:nvSpPr>
        <xdr:cNvPr id="1036" name="Rectangle 12"/>
        <xdr:cNvSpPr>
          <a:spLocks noChangeArrowheads="1"/>
        </xdr:cNvSpPr>
      </xdr:nvSpPr>
      <xdr:spPr bwMode="auto">
        <a:xfrm>
          <a:off x="0" y="2266950"/>
          <a:ext cx="6143625" cy="14573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twoCellAnchor>
  <xdr:twoCellAnchor>
    <xdr:from>
      <xdr:col>6</xdr:col>
      <xdr:colOff>9525</xdr:colOff>
      <xdr:row>17</xdr:row>
      <xdr:rowOff>0</xdr:rowOff>
    </xdr:from>
    <xdr:to>
      <xdr:col>6</xdr:col>
      <xdr:colOff>742950</xdr:colOff>
      <xdr:row>23</xdr:row>
      <xdr:rowOff>152400</xdr:rowOff>
    </xdr:to>
    <xdr:sp macro="" textlink="">
      <xdr:nvSpPr>
        <xdr:cNvPr id="1060" name="Rectangle 36"/>
        <xdr:cNvSpPr>
          <a:spLocks noChangeArrowheads="1"/>
        </xdr:cNvSpPr>
      </xdr:nvSpPr>
      <xdr:spPr bwMode="auto">
        <a:xfrm>
          <a:off x="3524250" y="2752725"/>
          <a:ext cx="733425" cy="1123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28575</xdr:colOff>
      <xdr:row>17</xdr:row>
      <xdr:rowOff>28575</xdr:rowOff>
    </xdr:from>
    <xdr:to>
      <xdr:col>9</xdr:col>
      <xdr:colOff>742950</xdr:colOff>
      <xdr:row>24</xdr:row>
      <xdr:rowOff>19050</xdr:rowOff>
    </xdr:to>
    <xdr:sp macro="" textlink="">
      <xdr:nvSpPr>
        <xdr:cNvPr id="1061" name="Rectangle 37"/>
        <xdr:cNvSpPr>
          <a:spLocks noChangeArrowheads="1"/>
        </xdr:cNvSpPr>
      </xdr:nvSpPr>
      <xdr:spPr bwMode="auto">
        <a:xfrm>
          <a:off x="5419725" y="2781300"/>
          <a:ext cx="714375" cy="1123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28575</xdr:colOff>
      <xdr:row>17</xdr:row>
      <xdr:rowOff>0</xdr:rowOff>
    </xdr:from>
    <xdr:to>
      <xdr:col>3</xdr:col>
      <xdr:colOff>0</xdr:colOff>
      <xdr:row>23</xdr:row>
      <xdr:rowOff>152400</xdr:rowOff>
    </xdr:to>
    <xdr:sp macro="" textlink="">
      <xdr:nvSpPr>
        <xdr:cNvPr id="1062" name="Rectangle 38"/>
        <xdr:cNvSpPr>
          <a:spLocks noChangeArrowheads="1"/>
        </xdr:cNvSpPr>
      </xdr:nvSpPr>
      <xdr:spPr bwMode="auto">
        <a:xfrm>
          <a:off x="1057275" y="2752725"/>
          <a:ext cx="676275" cy="1123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9525</xdr:colOff>
      <xdr:row>17</xdr:row>
      <xdr:rowOff>9525</xdr:rowOff>
    </xdr:from>
    <xdr:to>
      <xdr:col>4</xdr:col>
      <xdr:colOff>742950</xdr:colOff>
      <xdr:row>23</xdr:row>
      <xdr:rowOff>152400</xdr:rowOff>
    </xdr:to>
    <xdr:sp macro="" textlink="">
      <xdr:nvSpPr>
        <xdr:cNvPr id="1063" name="Rectangle 39"/>
        <xdr:cNvSpPr>
          <a:spLocks noChangeArrowheads="1"/>
        </xdr:cNvSpPr>
      </xdr:nvSpPr>
      <xdr:spPr bwMode="auto">
        <a:xfrm>
          <a:off x="2257425" y="2762250"/>
          <a:ext cx="733425" cy="11144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05900" cy="5648325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/>
  <dimension ref="A1:J36"/>
  <sheetViews>
    <sheetView tabSelected="1" topLeftCell="A2" workbookViewId="0">
      <selection activeCell="K3" sqref="K3"/>
    </sheetView>
  </sheetViews>
  <sheetFormatPr defaultRowHeight="12.75"/>
  <cols>
    <col min="1" max="2" width="7.7109375" customWidth="1"/>
    <col min="3" max="3" width="10.5703125" customWidth="1"/>
    <col min="4" max="4" width="7.7109375" customWidth="1"/>
    <col min="5" max="5" width="11.28515625" customWidth="1"/>
    <col min="6" max="6" width="7.7109375" customWidth="1"/>
    <col min="7" max="7" width="11.28515625" customWidth="1"/>
    <col min="9" max="9" width="7.7109375" customWidth="1"/>
    <col min="10" max="10" width="11.28515625" customWidth="1"/>
  </cols>
  <sheetData>
    <row r="1" spans="1:10">
      <c r="A1" s="19" t="s">
        <v>0</v>
      </c>
      <c r="B1" s="19"/>
      <c r="C1" s="19"/>
    </row>
    <row r="2" spans="1:10">
      <c r="B2" s="5"/>
      <c r="C2" s="5"/>
    </row>
    <row r="3" spans="1:10">
      <c r="A3" s="19" t="s">
        <v>1</v>
      </c>
      <c r="B3" s="19"/>
      <c r="C3" s="19"/>
      <c r="D3" s="19"/>
      <c r="E3" s="19" t="s">
        <v>9</v>
      </c>
      <c r="F3" s="19"/>
      <c r="G3" s="19"/>
    </row>
    <row r="4" spans="1:10">
      <c r="A4" s="1" t="s">
        <v>2</v>
      </c>
      <c r="B4" s="17">
        <v>4.93</v>
      </c>
      <c r="E4" s="1" t="s">
        <v>10</v>
      </c>
      <c r="F4" s="17">
        <v>4.09</v>
      </c>
      <c r="H4" t="s">
        <v>33</v>
      </c>
    </row>
    <row r="5" spans="1:10">
      <c r="A5" s="1" t="s">
        <v>3</v>
      </c>
      <c r="B5" s="17">
        <v>2.64</v>
      </c>
    </row>
    <row r="6" spans="1:10">
      <c r="A6" s="1" t="s">
        <v>4</v>
      </c>
      <c r="B6" s="17">
        <v>1.52</v>
      </c>
      <c r="E6" s="19" t="s">
        <v>11</v>
      </c>
      <c r="F6" s="19"/>
      <c r="G6" s="19"/>
    </row>
    <row r="7" spans="1:10">
      <c r="A7" s="1" t="s">
        <v>5</v>
      </c>
      <c r="B7" s="17">
        <v>1</v>
      </c>
      <c r="E7" s="1" t="s">
        <v>12</v>
      </c>
      <c r="F7" s="17">
        <v>1.99</v>
      </c>
      <c r="I7">
        <f>(B13*(1/B4)*(1/F4)/60)*(F10*2.54*3.141592654/100)*3.6</f>
        <v>21.655062963061106</v>
      </c>
    </row>
    <row r="8" spans="1:10">
      <c r="A8" s="1" t="s">
        <v>6</v>
      </c>
      <c r="B8" s="18">
        <v>0.86</v>
      </c>
    </row>
    <row r="9" spans="1:10">
      <c r="A9" s="1" t="s">
        <v>7</v>
      </c>
      <c r="B9" s="17">
        <v>0</v>
      </c>
      <c r="E9" s="19" t="s">
        <v>13</v>
      </c>
      <c r="F9" s="19"/>
      <c r="G9" s="19"/>
      <c r="H9" s="19"/>
    </row>
    <row r="10" spans="1:10">
      <c r="A10" s="1" t="s">
        <v>8</v>
      </c>
      <c r="B10" s="18">
        <v>0</v>
      </c>
      <c r="E10" s="1" t="s">
        <v>17</v>
      </c>
      <c r="F10" s="7">
        <v>38</v>
      </c>
    </row>
    <row r="12" spans="1:10">
      <c r="A12" s="19" t="s">
        <v>18</v>
      </c>
      <c r="B12" s="19"/>
      <c r="C12" s="19"/>
      <c r="D12" s="19"/>
      <c r="E12" t="s">
        <v>30</v>
      </c>
    </row>
    <row r="13" spans="1:10">
      <c r="A13" s="3" t="s">
        <v>14</v>
      </c>
      <c r="B13" s="6">
        <v>2400</v>
      </c>
      <c r="E13" s="1" t="s">
        <v>14</v>
      </c>
      <c r="F13" s="6">
        <v>2500</v>
      </c>
    </row>
    <row r="14" spans="1:10">
      <c r="F14" s="8"/>
    </row>
    <row r="15" spans="1:10">
      <c r="A15" s="20" t="s">
        <v>29</v>
      </c>
      <c r="B15" s="21"/>
      <c r="C15" s="21"/>
      <c r="D15" s="21"/>
      <c r="E15" s="21"/>
      <c r="F15" s="21"/>
      <c r="G15" s="21"/>
      <c r="H15" s="21"/>
      <c r="I15" s="21"/>
      <c r="J15" s="11"/>
    </row>
    <row r="16" spans="1:10">
      <c r="A16" s="9"/>
      <c r="B16" s="22" t="s">
        <v>16</v>
      </c>
      <c r="C16" s="22"/>
      <c r="D16" s="22" t="s">
        <v>32</v>
      </c>
      <c r="E16" s="22"/>
      <c r="F16" s="22" t="s">
        <v>15</v>
      </c>
      <c r="G16" s="22"/>
      <c r="H16" s="9"/>
      <c r="I16" s="9" t="s">
        <v>31</v>
      </c>
      <c r="J16" s="9"/>
    </row>
    <row r="17" spans="1:10">
      <c r="B17" s="1">
        <v>0</v>
      </c>
      <c r="D17" s="1">
        <v>0</v>
      </c>
      <c r="F17" s="1">
        <v>0</v>
      </c>
      <c r="I17" s="1">
        <v>0</v>
      </c>
    </row>
    <row r="18" spans="1:10">
      <c r="A18" s="10" t="s">
        <v>2</v>
      </c>
      <c r="B18" s="16">
        <f>(B13*(1/B4)*(1/F4)/60)*(F10*2.54*3.141592654/100)*3.6</f>
        <v>21.655062963061106</v>
      </c>
      <c r="C18" s="10"/>
      <c r="D18" s="16">
        <f>(F13*(1/B4)*(1/F4)/60)*(F10*2.54*3.141592654/100)*3.6</f>
        <v>22.557357253188655</v>
      </c>
      <c r="E18" s="10"/>
      <c r="F18" s="16">
        <f>(B13*(1/B4)*(1/F4)*(1/F7)/60)*(F10*2.54*3.141592654/100)*3.6</f>
        <v>10.881941187467891</v>
      </c>
      <c r="G18" s="10"/>
      <c r="H18" s="10"/>
      <c r="I18" s="16">
        <f>(F13*(1/B4)*(1/F4)*(1/F7)/60)*(F10*2.54*3.141592654/100)*3.6</f>
        <v>11.335355403612388</v>
      </c>
      <c r="J18" s="10"/>
    </row>
    <row r="19" spans="1:10">
      <c r="A19" s="10" t="s">
        <v>3</v>
      </c>
      <c r="B19" s="16">
        <f>(B13*(1/B5)*(1/F4)/60)*(F10*2.54*3.141592654/100)*3.6</f>
        <v>40.439189548443665</v>
      </c>
      <c r="C19" s="10"/>
      <c r="D19" s="16">
        <f>(F13*(1/B5)*(1/F4)/60)*(F10*2.54*3.141592654/100)*3.6</f>
        <v>42.124155779628815</v>
      </c>
      <c r="E19" s="10"/>
      <c r="F19" s="16">
        <f>(B13*(1/B5)*(1/F4)*(1/F7)/60)*(F10*2.54*3.141592654/100)*3.6</f>
        <v>20.321200778112388</v>
      </c>
      <c r="G19" s="10"/>
      <c r="H19" s="10"/>
      <c r="I19" s="16">
        <f>(F13*(1/B5)*(1/F4)*(1/F7)/60)*(F10*2.54*3.141592654/100)*3.6</f>
        <v>21.167917477200405</v>
      </c>
      <c r="J19" s="10"/>
    </row>
    <row r="20" spans="1:10">
      <c r="A20" s="10" t="s">
        <v>4</v>
      </c>
      <c r="B20" s="16">
        <f>(B13*(1/B6)*(1/F4)/60)*(F10*2.54*3.141592654/100)*3.6</f>
        <v>70.236487110454775</v>
      </c>
      <c r="C20" s="10"/>
      <c r="D20" s="16">
        <f>(F13*(1/B6)*(1/F4)/60)*(F10*2.54*3.141592654/100)*3.6</f>
        <v>73.163007406723736</v>
      </c>
      <c r="E20" s="10"/>
      <c r="F20" s="16">
        <f>(B13*(1/B6)*(1/F4)*(1/F7)/60)*(F10*2.54*3.141592654/100)*3.6</f>
        <v>35.294717140932043</v>
      </c>
      <c r="G20" s="10"/>
      <c r="H20" s="10"/>
      <c r="I20" s="16">
        <f>(F13*(1/B6)*(1/F4)*(1/F7)/60)*(F10*2.54*3.141592654/100)*3.6</f>
        <v>36.76533035513755</v>
      </c>
      <c r="J20" s="10"/>
    </row>
    <row r="21" spans="1:10">
      <c r="A21" s="10" t="s">
        <v>5</v>
      </c>
      <c r="B21" s="16">
        <f>(B13*(1/B7)*(1/F4)/60)*(F10*2.54*3.141592654/100)*3.6</f>
        <v>106.75946040789125</v>
      </c>
      <c r="C21" s="10"/>
      <c r="D21" s="16">
        <f>(F13*(1/B7)*(1/F4)/60)*(F10*2.54*3.141592654/100)*3.6</f>
        <v>111.20777125822006</v>
      </c>
      <c r="E21" s="10"/>
      <c r="F21" s="16">
        <f>(B13*(1/B7)*(1/F4)*(1/F7)/60)*(F10*2.54*3.141592654/100)*3.6</f>
        <v>53.647970054216707</v>
      </c>
      <c r="G21" s="10"/>
      <c r="H21" s="10"/>
      <c r="I21" s="16">
        <f>(F13*(1/B7)*(1/F4)*(1/F7)/60)*(F10*2.54*3.141592654/100)*3.6</f>
        <v>55.883302139809075</v>
      </c>
      <c r="J21" s="10"/>
    </row>
    <row r="22" spans="1:10">
      <c r="A22" s="10" t="s">
        <v>6</v>
      </c>
      <c r="B22" s="16">
        <f>(B13*(1/B8)*(1/F4)/60)*(F10*2.54*3.141592654/100)*3.6</f>
        <v>124.13890745103635</v>
      </c>
      <c r="C22" s="10"/>
      <c r="D22" s="16">
        <f>(F13*(1/B8)*(1/F4)/60)*(F10*2.54*3.141592654/100)*3.6</f>
        <v>129.31136192816285</v>
      </c>
      <c r="E22" s="10"/>
      <c r="F22" s="16">
        <f>(B13*(1/B8)*(1/F4)*(1/F7)/60)*(F10*2.54*3.141592654/100)*3.6</f>
        <v>62.381360528158964</v>
      </c>
      <c r="G22" s="10"/>
      <c r="H22" s="10"/>
      <c r="I22" s="16">
        <f>(F13*(1/B8)*(1/F4)*(1/F7)/60)*(F10*2.54*3.141592654/100)*3.6</f>
        <v>64.980583883498923</v>
      </c>
      <c r="J22" s="10"/>
    </row>
    <row r="23" spans="1:10">
      <c r="A23" s="10" t="s">
        <v>7</v>
      </c>
      <c r="B23" s="15" t="e">
        <f>IF(C23=B22,"Nada",C23)</f>
        <v>#DIV/0!</v>
      </c>
      <c r="C23" s="12" t="e">
        <f>(B13*(1/B9)*(1/F4)/60)*(F10*2.54*3.141592654/100)*3.6</f>
        <v>#DIV/0!</v>
      </c>
      <c r="D23" s="16" t="e">
        <f>IF(E23&gt;136634,"Nada",E23)</f>
        <v>#DIV/0!</v>
      </c>
      <c r="E23" s="12" t="e">
        <f>F13*(1/B9)*(1/F4)*(F10*2.54*3.14159)*1000</f>
        <v>#DIV/0!</v>
      </c>
      <c r="F23" s="15" t="e">
        <f>IF(G23&gt;1000,"Nada",G23)</f>
        <v>#DIV/0!</v>
      </c>
      <c r="G23" s="12" t="e">
        <f>B13*(1/B9)*(1/F7*1000)*(1/F4)*(F10*2.54*3.14159)*1000</f>
        <v>#DIV/0!</v>
      </c>
      <c r="H23" s="10"/>
      <c r="I23" s="15" t="e">
        <f>IF(J23=I22,"Nada",J23)</f>
        <v>#DIV/0!</v>
      </c>
      <c r="J23" s="12" t="e">
        <f>(F13*(1/B9)*(1/F4)*(1/F7)/60)*(F10*2.54*3.141592654/100)*3.6</f>
        <v>#DIV/0!</v>
      </c>
    </row>
    <row r="24" spans="1:10">
      <c r="A24" s="10" t="s">
        <v>8</v>
      </c>
      <c r="B24" s="15" t="e">
        <f>IF(C24=C23,"Nada",C24)</f>
        <v>#DIV/0!</v>
      </c>
      <c r="C24" s="12" t="e">
        <f>(B13*(1/B10)*(1/F4)/60)*(F10*2.54*3.141592654/100)*3.6</f>
        <v>#DIV/0!</v>
      </c>
      <c r="D24" s="15" t="e">
        <f>IF(E24&gt;136634,"Nada",E24)</f>
        <v>#DIV/0!</v>
      </c>
      <c r="E24" s="12" t="e">
        <f>F13*(1/B10)*(1/F4)*(F10*2.54*3.14159)*1000</f>
        <v>#DIV/0!</v>
      </c>
      <c r="F24" s="15" t="e">
        <f>IF(G24&gt;1000,"Nada",G24)</f>
        <v>#DIV/0!</v>
      </c>
      <c r="G24" s="12" t="e">
        <f>B13*(1/B10)*(1/F7*1000)*(1/F4)*(F10*2.54*3.14159)*1000</f>
        <v>#DIV/0!</v>
      </c>
      <c r="H24" s="10"/>
      <c r="I24" s="15" t="e">
        <f>IF(J24=J23,"Nada",J24)</f>
        <v>#DIV/0!</v>
      </c>
      <c r="J24" s="12" t="e">
        <f>(F13*(1/B10)*(1/F4)*(1/F7)/60)*(F10*2.54*3.141592654/100)*3.6</f>
        <v>#DIV/0!</v>
      </c>
    </row>
    <row r="26" spans="1:10">
      <c r="A26" s="2" t="s">
        <v>28</v>
      </c>
      <c r="B26" s="2"/>
      <c r="C26" s="2"/>
      <c r="D26" s="4"/>
    </row>
    <row r="28" spans="1:10">
      <c r="A28" s="19" t="s">
        <v>19</v>
      </c>
      <c r="B28" s="19"/>
      <c r="C28" s="19"/>
      <c r="D28" s="19"/>
    </row>
    <row r="29" spans="1:10">
      <c r="A29" s="19" t="s">
        <v>23</v>
      </c>
      <c r="B29" s="19"/>
      <c r="C29" s="19"/>
      <c r="D29" s="19"/>
      <c r="E29" s="7">
        <v>7.7</v>
      </c>
    </row>
    <row r="30" spans="1:10">
      <c r="A30" s="19" t="s">
        <v>24</v>
      </c>
      <c r="B30" s="19"/>
      <c r="C30" s="19"/>
      <c r="D30" s="19"/>
      <c r="E30" s="7">
        <v>7.7</v>
      </c>
    </row>
    <row r="31" spans="1:10">
      <c r="A31" s="19" t="s">
        <v>20</v>
      </c>
      <c r="B31" s="19"/>
      <c r="C31" s="19"/>
      <c r="D31" s="19"/>
      <c r="E31" s="13">
        <f>(E29*E29)*3.14159/4*E30</f>
        <v>358.55987686750007</v>
      </c>
    </row>
    <row r="32" spans="1:10">
      <c r="A32" s="19" t="s">
        <v>21</v>
      </c>
      <c r="B32" s="19"/>
      <c r="C32" s="19"/>
      <c r="D32" s="19"/>
      <c r="E32" s="7">
        <v>4</v>
      </c>
    </row>
    <row r="33" spans="1:6">
      <c r="A33" s="19" t="s">
        <v>22</v>
      </c>
      <c r="B33" s="19"/>
      <c r="C33" s="19"/>
      <c r="D33" s="19"/>
      <c r="E33" s="13">
        <f>E31*E32</f>
        <v>1434.2395074700003</v>
      </c>
    </row>
    <row r="34" spans="1:6">
      <c r="A34" s="19" t="s">
        <v>25</v>
      </c>
      <c r="B34" s="19"/>
      <c r="C34" s="19"/>
      <c r="D34" s="19"/>
      <c r="E34" s="7">
        <v>9</v>
      </c>
    </row>
    <row r="35" spans="1:6">
      <c r="A35" s="19" t="s">
        <v>26</v>
      </c>
      <c r="B35" s="19"/>
      <c r="C35" s="19"/>
      <c r="D35" s="19"/>
      <c r="E35" s="14">
        <f>E31/E34</f>
        <v>39.839986318611118</v>
      </c>
      <c r="F35" s="8"/>
    </row>
    <row r="36" spans="1:6">
      <c r="A36" s="19" t="s">
        <v>27</v>
      </c>
      <c r="B36" s="19"/>
      <c r="C36" s="19"/>
      <c r="D36" s="19"/>
      <c r="E36" s="1">
        <f>E30*3.4</f>
        <v>26.18</v>
      </c>
    </row>
  </sheetData>
  <protectedRanges>
    <protectedRange sqref="D7 F4 F7 F10 F13 B13 B4:B10" name="Intervalo1"/>
  </protectedRanges>
  <mergeCells count="19">
    <mergeCell ref="A35:D35"/>
    <mergeCell ref="A28:D28"/>
    <mergeCell ref="A36:D36"/>
    <mergeCell ref="A34:D34"/>
    <mergeCell ref="A29:D29"/>
    <mergeCell ref="A30:D30"/>
    <mergeCell ref="A31:D31"/>
    <mergeCell ref="A32:D32"/>
    <mergeCell ref="A33:D33"/>
    <mergeCell ref="A1:C1"/>
    <mergeCell ref="A3:D3"/>
    <mergeCell ref="E3:G3"/>
    <mergeCell ref="A15:I15"/>
    <mergeCell ref="B16:C16"/>
    <mergeCell ref="D16:E16"/>
    <mergeCell ref="F16:G16"/>
    <mergeCell ref="E6:G6"/>
    <mergeCell ref="E9:H9"/>
    <mergeCell ref="A12:D12"/>
  </mergeCells>
  <phoneticPr fontId="1" type="noConversion"/>
  <pageMargins left="0.78740157499999996" right="0.78740157499999996" top="0.984251969" bottom="0.984251969" header="0.49212598499999999" footer="0.49212598499999999"/>
  <headerFooter alignWithMargins="0"/>
  <cellWatches>
    <cellWatch r="B20"/>
    <cellWatch r="B6"/>
    <cellWatch r="B7"/>
    <cellWatch r="B8"/>
  </cellWatche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Gráficos</vt:lpstr>
      </vt:variant>
      <vt:variant>
        <vt:i4>1</vt:i4>
      </vt:variant>
    </vt:vector>
  </HeadingPairs>
  <TitlesOfParts>
    <vt:vector size="2" baseType="lpstr">
      <vt:lpstr>Tabela</vt:lpstr>
      <vt:lpstr>Grafico de Velocidade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Renan</dc:creator>
  <cp:lastModifiedBy>CLIENTE REDENET</cp:lastModifiedBy>
  <dcterms:created xsi:type="dcterms:W3CDTF">2007-05-18T21:20:06Z</dcterms:created>
  <dcterms:modified xsi:type="dcterms:W3CDTF">2010-10-10T12:57:56Z</dcterms:modified>
</cp:coreProperties>
</file>